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2-06-2023\DESKTOP 21062023\SLBC DATA\2025-26\March 2026\Bank Wise\"/>
    </mc:Choice>
  </mc:AlternateContent>
  <bookViews>
    <workbookView xWindow="120" yWindow="120" windowWidth="15135" windowHeight="7620"/>
  </bookViews>
  <sheets>
    <sheet name="CDRatio" sheetId="1" r:id="rId1"/>
  </sheets>
  <calcPr calcId="152511"/>
</workbook>
</file>

<file path=xl/calcChain.xml><?xml version="1.0" encoding="utf-8"?>
<calcChain xmlns="http://schemas.openxmlformats.org/spreadsheetml/2006/main">
  <c r="N24" i="1" l="1"/>
  <c r="M49" i="1"/>
  <c r="N49" i="1" s="1"/>
  <c r="O49" i="1" s="1"/>
  <c r="M43" i="1"/>
  <c r="N43" i="1" s="1"/>
  <c r="O43" i="1" s="1"/>
  <c r="M21" i="1"/>
  <c r="N21" i="1" s="1"/>
  <c r="O21" i="1" s="1"/>
  <c r="O9" i="1"/>
  <c r="O12" i="1"/>
  <c r="O14" i="1"/>
  <c r="O23" i="1"/>
  <c r="O25" i="1"/>
  <c r="O29" i="1"/>
  <c r="O34" i="1"/>
  <c r="O38" i="1"/>
  <c r="O42" i="1"/>
  <c r="N9" i="1"/>
  <c r="N10" i="1"/>
  <c r="O10" i="1" s="1"/>
  <c r="N12" i="1"/>
  <c r="N13" i="1"/>
  <c r="O13" i="1" s="1"/>
  <c r="N14" i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3" i="1"/>
  <c r="O24" i="1"/>
  <c r="N25" i="1"/>
  <c r="N26" i="1"/>
  <c r="O26" i="1" s="1"/>
  <c r="N28" i="1"/>
  <c r="O28" i="1" s="1"/>
  <c r="N29" i="1"/>
  <c r="N30" i="1"/>
  <c r="O30" i="1" s="1"/>
  <c r="N31" i="1"/>
  <c r="O31" i="1" s="1"/>
  <c r="N32" i="1"/>
  <c r="O32" i="1" s="1"/>
  <c r="N33" i="1"/>
  <c r="O33" i="1" s="1"/>
  <c r="N34" i="1"/>
  <c r="N35" i="1"/>
  <c r="O35" i="1" s="1"/>
  <c r="N36" i="1"/>
  <c r="O36" i="1" s="1"/>
  <c r="N37" i="1"/>
  <c r="O37" i="1" s="1"/>
  <c r="N38" i="1"/>
  <c r="N39" i="1"/>
  <c r="O39" i="1" s="1"/>
  <c r="N40" i="1"/>
  <c r="O40" i="1" s="1"/>
  <c r="N41" i="1"/>
  <c r="O41" i="1" s="1"/>
  <c r="N42" i="1"/>
  <c r="N44" i="1"/>
  <c r="O44" i="1" s="1"/>
  <c r="N45" i="1"/>
  <c r="O45" i="1" s="1"/>
  <c r="N46" i="1"/>
  <c r="O46" i="1" s="1"/>
  <c r="N47" i="1"/>
  <c r="O47" i="1" s="1"/>
  <c r="N48" i="1"/>
  <c r="O48" i="1" s="1"/>
  <c r="N8" i="1"/>
  <c r="O8" i="1" s="1"/>
  <c r="K52" i="1"/>
  <c r="L52" i="1" s="1"/>
  <c r="J52" i="1"/>
  <c r="G52" i="1"/>
  <c r="F52" i="1"/>
  <c r="C52" i="1"/>
  <c r="N51" i="1"/>
  <c r="L50" i="1"/>
  <c r="K50" i="1"/>
  <c r="J50" i="1"/>
  <c r="I50" i="1"/>
  <c r="I52" i="1" s="1"/>
  <c r="H50" i="1"/>
  <c r="H52" i="1" s="1"/>
  <c r="G50" i="1"/>
  <c r="F50" i="1"/>
  <c r="E50" i="1"/>
  <c r="E52" i="1" s="1"/>
  <c r="D50" i="1"/>
  <c r="D52" i="1" s="1"/>
  <c r="C50" i="1"/>
  <c r="M11" i="1" l="1"/>
  <c r="L21" i="1"/>
  <c r="F22" i="1"/>
  <c r="F27" i="1" s="1"/>
  <c r="G11" i="1"/>
  <c r="L11" i="1" s="1"/>
  <c r="F11" i="1"/>
  <c r="G8" i="1"/>
  <c r="L8" i="1" s="1"/>
  <c r="N11" i="1" l="1"/>
  <c r="O11" i="1" s="1"/>
  <c r="M22" i="1"/>
  <c r="M27" i="1" s="1"/>
  <c r="G22" i="1"/>
  <c r="N22" i="1" l="1"/>
  <c r="O22" i="1" s="1"/>
  <c r="N27" i="1"/>
  <c r="O27" i="1" s="1"/>
  <c r="M50" i="1"/>
  <c r="L22" i="1"/>
  <c r="G27" i="1"/>
  <c r="M52" i="1" l="1"/>
  <c r="N50" i="1"/>
  <c r="L27" i="1"/>
  <c r="N52" i="1" l="1"/>
  <c r="O52" i="1" s="1"/>
  <c r="O50" i="1"/>
</calcChain>
</file>

<file path=xl/sharedStrings.xml><?xml version="1.0" encoding="utf-8"?>
<sst xmlns="http://schemas.openxmlformats.org/spreadsheetml/2006/main" count="67" uniqueCount="63">
  <si>
    <t xml:space="preserve"> </t>
  </si>
  <si>
    <t>Deposits</t>
  </si>
  <si>
    <t>Advances</t>
  </si>
  <si>
    <t>SR.</t>
  </si>
  <si>
    <t>Branch</t>
  </si>
  <si>
    <t>Rural</t>
  </si>
  <si>
    <t>Semi-Urban</t>
  </si>
  <si>
    <t xml:space="preserve">Urban </t>
  </si>
  <si>
    <t>Total</t>
  </si>
  <si>
    <t>CD Ratio</t>
  </si>
  <si>
    <t>STATE BANK OF INDIA</t>
  </si>
  <si>
    <t>PUNJAB NATIONAL BANK</t>
  </si>
  <si>
    <t>BANK OF BARODA</t>
  </si>
  <si>
    <t>Total Lead Banks</t>
  </si>
  <si>
    <t>UNION BANK OF INDIA</t>
  </si>
  <si>
    <t>CANARA BANK</t>
  </si>
  <si>
    <t>CENTRAL BANK OF INDIA</t>
  </si>
  <si>
    <t>PUNJAB AND SIND BANK</t>
  </si>
  <si>
    <t>UCO BANK</t>
  </si>
  <si>
    <t>INDIAN OVERSEAS BANK</t>
  </si>
  <si>
    <t>BANK OF INDIA</t>
  </si>
  <si>
    <t>INDIAN BANK</t>
  </si>
  <si>
    <t>BANK OF MAHARASHTRA</t>
  </si>
  <si>
    <t>Total Non-Lead Banks</t>
  </si>
  <si>
    <t>Total N. Banks (A + B)</t>
  </si>
  <si>
    <t>UTTARAKHAND G.B</t>
  </si>
  <si>
    <t>Total R.R.B.</t>
  </si>
  <si>
    <t>CO-OPERATIVE BANK</t>
  </si>
  <si>
    <t>Total Cooperative</t>
  </si>
  <si>
    <t>Total (C+D+E)</t>
  </si>
  <si>
    <t>THE NAINITAL BANK LTD</t>
  </si>
  <si>
    <t>AXIS BANK</t>
  </si>
  <si>
    <t>ICICI BANK</t>
  </si>
  <si>
    <t>IDBI BANK</t>
  </si>
  <si>
    <t>HDFC BANK</t>
  </si>
  <si>
    <t>J &amp; K BANK</t>
  </si>
  <si>
    <t>FEDERAL BANK</t>
  </si>
  <si>
    <t>INDUSIND BANK</t>
  </si>
  <si>
    <t>SOUTH INDIAN BANK</t>
  </si>
  <si>
    <t>KARNATAKA BANK</t>
  </si>
  <si>
    <t>YES BANK</t>
  </si>
  <si>
    <t>KOTAK MAHINDRA BANK</t>
  </si>
  <si>
    <t>BANDHAN BANK</t>
  </si>
  <si>
    <t>IDFC FIRST BANK</t>
  </si>
  <si>
    <t>RBL BANK</t>
  </si>
  <si>
    <t>Total Private Bank</t>
  </si>
  <si>
    <t>UJJIVAN SMALL FIN. BANK</t>
  </si>
  <si>
    <t>UTKARSH SMALL FIN. BANK</t>
  </si>
  <si>
    <t>JANA SMALL FIN. BANK</t>
  </si>
  <si>
    <t>SHIVALIK SMALL FINANCE BANK</t>
  </si>
  <si>
    <t>EQUITAS SMALL FIN. BANK</t>
  </si>
  <si>
    <t>SMALL FINANCE BANK</t>
  </si>
  <si>
    <t>Total All Bank</t>
  </si>
  <si>
    <t>SLBC - 01</t>
  </si>
  <si>
    <t>No. in Actual and Amount in Crore</t>
  </si>
  <si>
    <t>CD Ratio (Within State Adv)</t>
  </si>
  <si>
    <t>Outside State Advances          (B)</t>
  </si>
  <si>
    <t>Total Adavances         (A+B)</t>
  </si>
  <si>
    <t>Name of District</t>
  </si>
  <si>
    <t>Total                 (A)</t>
  </si>
  <si>
    <t>BANK WISE CD RATIO AS ON 31.03.2026</t>
  </si>
  <si>
    <t>RIDF</t>
  </si>
  <si>
    <t>TOTAL ( ALL BANK + RIDF)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</si>
</sst>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6"/>
      <color theme="0"/>
      <name val="Calibri"/>
      <family val="2"/>
      <scheme val="minor"/>
    </font>
    <font>
      <b/>
      <u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3" fillId="0" borderId="0" xfId="0" applyFont="1"/>
    <xf numFmtId="0" fontId="2" fillId="0" borderId="2" xfId="0" applyFont="1" applyBorder="1"/>
    <xf numFmtId="0" fontId="3" fillId="0" borderId="2" xfId="0" applyFont="1" applyBorder="1"/>
    <xf numFmtId="0" fontId="2" fillId="2" borderId="2" xfId="0" applyFont="1" applyFill="1" applyBorder="1"/>
    <xf numFmtId="0" fontId="3" fillId="2" borderId="2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/>
    <xf numFmtId="2" fontId="3" fillId="0" borderId="2" xfId="0" applyNumberFormat="1" applyFont="1" applyBorder="1"/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52"/>
  <sheetViews>
    <sheetView tabSelected="1" topLeftCell="A19" zoomScale="87" zoomScaleNormal="87" workbookViewId="0">
      <selection activeCell="O50" sqref="O50"/>
    </sheetView>
  </sheetViews>
  <sheetFormatPr defaultColWidth="9.6640625" defaultRowHeight="15.75" x14ac:dyDescent="0.25"/>
  <cols>
    <col min="1" max="1" width="3.33203125" style="2" bestFit="1" customWidth="1"/>
    <col min="2" max="2" width="24.33203125" style="2" bestFit="1" customWidth="1"/>
    <col min="3" max="3" width="6.21875" style="2" bestFit="1" customWidth="1"/>
    <col min="4" max="4" width="8" style="2" bestFit="1" customWidth="1"/>
    <col min="5" max="5" width="9.6640625" style="2" bestFit="1" customWidth="1"/>
    <col min="6" max="7" width="8.88671875" style="2" bestFit="1" customWidth="1"/>
    <col min="8" max="8" width="8" style="2" bestFit="1" customWidth="1"/>
    <col min="9" max="9" width="9.6640625" style="2" bestFit="1" customWidth="1"/>
    <col min="10" max="10" width="8" style="2" bestFit="1" customWidth="1"/>
    <col min="11" max="11" width="8.88671875" style="2" bestFit="1" customWidth="1"/>
    <col min="12" max="12" width="9.33203125" style="2" customWidth="1"/>
    <col min="13" max="13" width="13.6640625" style="1" customWidth="1"/>
    <col min="14" max="14" width="12.21875" style="1" customWidth="1"/>
    <col min="15" max="15" width="7.21875" style="1" bestFit="1" customWidth="1"/>
    <col min="16" max="244" width="9.6640625" style="1" customWidth="1"/>
  </cols>
  <sheetData>
    <row r="1" spans="1:244" ht="24.75" customHeight="1" x14ac:dyDescent="0.35">
      <c r="A1" s="8" t="s">
        <v>0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8"/>
      <c r="N1" s="23" t="s">
        <v>53</v>
      </c>
      <c r="O1" s="23"/>
    </row>
    <row r="2" spans="1:244" ht="24.75" customHeight="1" x14ac:dyDescent="0.25">
      <c r="A2" s="8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8"/>
      <c r="N2" s="8"/>
      <c r="O2" s="7"/>
    </row>
    <row r="3" spans="1:244" s="7" customFormat="1" ht="24.75" customHeight="1" x14ac:dyDescent="0.35">
      <c r="A3" s="24" t="s">
        <v>60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244" ht="18.75" customHeight="1" x14ac:dyDescent="0.3">
      <c r="A4" s="3"/>
      <c r="B4" s="25" t="s">
        <v>54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244" ht="18.75" hidden="1" customHeight="1" x14ac:dyDescent="0.3">
      <c r="A5" s="3"/>
      <c r="B5" s="4"/>
      <c r="C5" s="5"/>
      <c r="D5" s="6"/>
      <c r="E5" s="6"/>
      <c r="F5" s="6"/>
      <c r="G5" s="6"/>
      <c r="H5" s="6"/>
      <c r="I5" s="6"/>
      <c r="J5" s="6"/>
      <c r="K5" s="6"/>
      <c r="L5" s="5"/>
      <c r="M5" s="8"/>
      <c r="N5" s="8"/>
      <c r="O5" s="7"/>
    </row>
    <row r="6" spans="1:244" ht="19.5" customHeight="1" x14ac:dyDescent="0.25">
      <c r="A6" s="11"/>
      <c r="B6" s="11"/>
      <c r="C6" s="11"/>
      <c r="D6" s="28" t="s">
        <v>1</v>
      </c>
      <c r="E6" s="28"/>
      <c r="F6" s="28"/>
      <c r="G6" s="28"/>
      <c r="H6" s="28" t="s">
        <v>2</v>
      </c>
      <c r="I6" s="28"/>
      <c r="J6" s="28"/>
      <c r="K6" s="28"/>
      <c r="L6" s="26" t="s">
        <v>55</v>
      </c>
      <c r="M6" s="28" t="s">
        <v>56</v>
      </c>
      <c r="N6" s="28" t="s">
        <v>57</v>
      </c>
      <c r="O6" s="28" t="s">
        <v>9</v>
      </c>
    </row>
    <row r="7" spans="1:244" ht="51" customHeight="1" x14ac:dyDescent="0.2">
      <c r="A7" s="15" t="s">
        <v>3</v>
      </c>
      <c r="B7" s="15" t="s">
        <v>58</v>
      </c>
      <c r="C7" s="15" t="s">
        <v>4</v>
      </c>
      <c r="D7" s="15" t="s">
        <v>5</v>
      </c>
      <c r="E7" s="15" t="s">
        <v>6</v>
      </c>
      <c r="F7" s="16" t="s">
        <v>7</v>
      </c>
      <c r="G7" s="16" t="s">
        <v>8</v>
      </c>
      <c r="H7" s="15" t="s">
        <v>5</v>
      </c>
      <c r="I7" s="15" t="s">
        <v>6</v>
      </c>
      <c r="J7" s="16" t="s">
        <v>7</v>
      </c>
      <c r="K7" s="16" t="s">
        <v>59</v>
      </c>
      <c r="L7" s="27"/>
      <c r="M7" s="28"/>
      <c r="N7" s="28"/>
      <c r="O7" s="28"/>
    </row>
    <row r="8" spans="1:244" x14ac:dyDescent="0.25">
      <c r="A8" s="11">
        <v>1</v>
      </c>
      <c r="B8" s="11" t="s">
        <v>10</v>
      </c>
      <c r="C8" s="11">
        <v>444</v>
      </c>
      <c r="D8" s="11">
        <v>26487.599999999999</v>
      </c>
      <c r="E8" s="13">
        <v>13196.92</v>
      </c>
      <c r="F8" s="11">
        <v>35300.28</v>
      </c>
      <c r="G8" s="11">
        <f>SUM(D8:F8)</f>
        <v>74984.799999999988</v>
      </c>
      <c r="H8" s="11">
        <v>7397.96</v>
      </c>
      <c r="I8" s="11">
        <v>4131.55</v>
      </c>
      <c r="J8" s="11">
        <v>11382.36</v>
      </c>
      <c r="K8" s="11">
        <v>22911.87</v>
      </c>
      <c r="L8" s="17">
        <f>K8/G8*100</f>
        <v>30.555352551450433</v>
      </c>
      <c r="M8" s="17">
        <v>7931.5</v>
      </c>
      <c r="N8" s="17">
        <f>K8+M8</f>
        <v>30843.37</v>
      </c>
      <c r="O8" s="17">
        <f>N8/G8*100</f>
        <v>41.132829586796262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</row>
    <row r="9" spans="1:244" x14ac:dyDescent="0.25">
      <c r="A9" s="11">
        <v>2</v>
      </c>
      <c r="B9" s="11" t="s">
        <v>11</v>
      </c>
      <c r="C9" s="11">
        <v>296</v>
      </c>
      <c r="D9" s="11">
        <v>12368</v>
      </c>
      <c r="E9" s="13">
        <v>9830.41</v>
      </c>
      <c r="F9" s="11">
        <v>22017.77</v>
      </c>
      <c r="G9" s="11">
        <v>44216.18</v>
      </c>
      <c r="H9" s="11">
        <v>4147.67</v>
      </c>
      <c r="I9" s="11">
        <v>6202.9</v>
      </c>
      <c r="J9" s="11">
        <v>8885.25</v>
      </c>
      <c r="K9" s="11">
        <v>19235.82</v>
      </c>
      <c r="L9" s="17">
        <v>43.5</v>
      </c>
      <c r="M9" s="17">
        <v>1664.41</v>
      </c>
      <c r="N9" s="17">
        <f t="shared" ref="N9:N49" si="0">K9+M9</f>
        <v>20900.23</v>
      </c>
      <c r="O9" s="17">
        <f t="shared" ref="O9:O49" si="1">N9/G9*100</f>
        <v>47.268285048595331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spans="1:244" x14ac:dyDescent="0.25">
      <c r="A10" s="11">
        <v>3</v>
      </c>
      <c r="B10" s="11" t="s">
        <v>12</v>
      </c>
      <c r="C10" s="11">
        <v>138</v>
      </c>
      <c r="D10" s="11">
        <v>2915.12</v>
      </c>
      <c r="E10" s="13">
        <v>2596.4</v>
      </c>
      <c r="F10" s="11">
        <v>9013.77</v>
      </c>
      <c r="G10" s="11">
        <v>14525.29</v>
      </c>
      <c r="H10" s="11">
        <v>1571.56</v>
      </c>
      <c r="I10" s="11">
        <v>1708.68</v>
      </c>
      <c r="J10" s="11">
        <v>4998.3100000000004</v>
      </c>
      <c r="K10" s="11">
        <v>8278.5400000000009</v>
      </c>
      <c r="L10" s="17">
        <v>56.99</v>
      </c>
      <c r="M10" s="17">
        <v>0</v>
      </c>
      <c r="N10" s="17">
        <f t="shared" si="0"/>
        <v>8278.5400000000009</v>
      </c>
      <c r="O10" s="17">
        <f t="shared" si="1"/>
        <v>56.993973958523384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spans="1:244" s="9" customFormat="1" x14ac:dyDescent="0.25">
      <c r="A11" s="12"/>
      <c r="B11" s="12" t="s">
        <v>13</v>
      </c>
      <c r="C11" s="12">
        <v>878</v>
      </c>
      <c r="D11" s="12">
        <v>41770.71</v>
      </c>
      <c r="E11" s="14">
        <v>25623.73</v>
      </c>
      <c r="F11" s="12">
        <f>SUM(F8:F10)</f>
        <v>66331.820000000007</v>
      </c>
      <c r="G11" s="12">
        <f>SUM(D11:F11)</f>
        <v>133726.26</v>
      </c>
      <c r="H11" s="12">
        <v>13117.19</v>
      </c>
      <c r="I11" s="12">
        <v>12043.14</v>
      </c>
      <c r="J11" s="12">
        <v>25265.91</v>
      </c>
      <c r="K11" s="12">
        <v>50426.239999999998</v>
      </c>
      <c r="L11" s="18">
        <f>K11/G11*100</f>
        <v>37.708554774507263</v>
      </c>
      <c r="M11" s="18">
        <f>SUM(M8:M10)</f>
        <v>9595.91</v>
      </c>
      <c r="N11" s="18">
        <f t="shared" si="0"/>
        <v>60022.149999999994</v>
      </c>
      <c r="O11" s="18">
        <f t="shared" si="1"/>
        <v>44.88434059249095</v>
      </c>
    </row>
    <row r="12" spans="1:244" x14ac:dyDescent="0.25">
      <c r="A12" s="11">
        <v>4</v>
      </c>
      <c r="B12" s="11" t="s">
        <v>14</v>
      </c>
      <c r="C12" s="11">
        <v>105</v>
      </c>
      <c r="D12" s="11">
        <v>1306.18</v>
      </c>
      <c r="E12" s="13">
        <v>1887.64</v>
      </c>
      <c r="F12" s="11">
        <v>6262.16</v>
      </c>
      <c r="G12" s="11">
        <v>9455.98</v>
      </c>
      <c r="H12" s="11">
        <v>490.09</v>
      </c>
      <c r="I12" s="11">
        <v>989.79</v>
      </c>
      <c r="J12" s="11">
        <v>2951.39</v>
      </c>
      <c r="K12" s="11">
        <v>4431.2700000000004</v>
      </c>
      <c r="L12" s="17">
        <v>46.86</v>
      </c>
      <c r="M12" s="17">
        <v>0</v>
      </c>
      <c r="N12" s="17">
        <f t="shared" si="0"/>
        <v>4431.2700000000004</v>
      </c>
      <c r="O12" s="17">
        <f t="shared" si="1"/>
        <v>46.862091501885587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spans="1:244" x14ac:dyDescent="0.25">
      <c r="A13" s="11">
        <v>5</v>
      </c>
      <c r="B13" s="11" t="s">
        <v>15</v>
      </c>
      <c r="C13" s="11">
        <v>138</v>
      </c>
      <c r="D13" s="11">
        <v>1913.77</v>
      </c>
      <c r="E13" s="13">
        <v>1768.46</v>
      </c>
      <c r="F13" s="11">
        <v>5764.49</v>
      </c>
      <c r="G13" s="11">
        <v>9446.7199999999993</v>
      </c>
      <c r="H13" s="11">
        <v>759.44</v>
      </c>
      <c r="I13" s="11">
        <v>1026.52</v>
      </c>
      <c r="J13" s="11">
        <v>3423.25</v>
      </c>
      <c r="K13" s="11">
        <v>5209.22</v>
      </c>
      <c r="L13" s="17">
        <v>55.14</v>
      </c>
      <c r="M13" s="17">
        <v>0</v>
      </c>
      <c r="N13" s="17">
        <f t="shared" si="0"/>
        <v>5209.22</v>
      </c>
      <c r="O13" s="17">
        <f t="shared" si="1"/>
        <v>55.143160800785886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spans="1:244" x14ac:dyDescent="0.25">
      <c r="A14" s="11">
        <v>6</v>
      </c>
      <c r="B14" s="11" t="s">
        <v>16</v>
      </c>
      <c r="C14" s="11">
        <v>42</v>
      </c>
      <c r="D14" s="11">
        <v>297.24</v>
      </c>
      <c r="E14" s="13">
        <v>752.3</v>
      </c>
      <c r="F14" s="11">
        <v>2688.38</v>
      </c>
      <c r="G14" s="11">
        <v>3737.92</v>
      </c>
      <c r="H14" s="11">
        <v>110.8</v>
      </c>
      <c r="I14" s="11">
        <v>270.92</v>
      </c>
      <c r="J14" s="11">
        <v>1233.82</v>
      </c>
      <c r="K14" s="11">
        <v>1615.55</v>
      </c>
      <c r="L14" s="17">
        <v>43.22</v>
      </c>
      <c r="M14" s="17">
        <v>0</v>
      </c>
      <c r="N14" s="17">
        <f t="shared" si="0"/>
        <v>1615.55</v>
      </c>
      <c r="O14" s="17">
        <f t="shared" si="1"/>
        <v>43.22056116770824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 x14ac:dyDescent="0.25">
      <c r="A15" s="11">
        <v>7</v>
      </c>
      <c r="B15" s="11" t="s">
        <v>17</v>
      </c>
      <c r="C15" s="11">
        <v>48</v>
      </c>
      <c r="D15" s="11">
        <v>906.73</v>
      </c>
      <c r="E15" s="13">
        <v>434.83</v>
      </c>
      <c r="F15" s="11">
        <v>1825.87</v>
      </c>
      <c r="G15" s="11">
        <v>3167.43</v>
      </c>
      <c r="H15" s="11">
        <v>302.33999999999997</v>
      </c>
      <c r="I15" s="11">
        <v>311.52999999999997</v>
      </c>
      <c r="J15" s="11">
        <v>774.66</v>
      </c>
      <c r="K15" s="11">
        <v>1388.53</v>
      </c>
      <c r="L15" s="17">
        <v>43.84</v>
      </c>
      <c r="M15" s="17">
        <v>0</v>
      </c>
      <c r="N15" s="17">
        <f t="shared" si="0"/>
        <v>1388.53</v>
      </c>
      <c r="O15" s="17">
        <f t="shared" si="1"/>
        <v>43.837748584814818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x14ac:dyDescent="0.25">
      <c r="A16" s="11">
        <v>8</v>
      </c>
      <c r="B16" s="11" t="s">
        <v>18</v>
      </c>
      <c r="C16" s="11">
        <v>59</v>
      </c>
      <c r="D16" s="11">
        <v>765.13</v>
      </c>
      <c r="E16" s="13">
        <v>1299.42</v>
      </c>
      <c r="F16" s="11">
        <v>1507.28</v>
      </c>
      <c r="G16" s="11">
        <v>3571.83</v>
      </c>
      <c r="H16" s="11">
        <v>327.08</v>
      </c>
      <c r="I16" s="11">
        <v>514.29</v>
      </c>
      <c r="J16" s="11">
        <v>719.87</v>
      </c>
      <c r="K16" s="11">
        <v>1561.24</v>
      </c>
      <c r="L16" s="17">
        <v>43.71</v>
      </c>
      <c r="M16" s="17">
        <v>0</v>
      </c>
      <c r="N16" s="17">
        <f t="shared" si="0"/>
        <v>1561.24</v>
      </c>
      <c r="O16" s="17">
        <f t="shared" si="1"/>
        <v>43.709807017691212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x14ac:dyDescent="0.25">
      <c r="A17" s="11">
        <v>9</v>
      </c>
      <c r="B17" s="11" t="s">
        <v>19</v>
      </c>
      <c r="C17" s="11">
        <v>49</v>
      </c>
      <c r="D17" s="11">
        <v>753.12</v>
      </c>
      <c r="E17" s="13">
        <v>478.82</v>
      </c>
      <c r="F17" s="11">
        <v>2607.7399999999998</v>
      </c>
      <c r="G17" s="11">
        <v>3839.68</v>
      </c>
      <c r="H17" s="11">
        <v>481.41</v>
      </c>
      <c r="I17" s="11">
        <v>294.39</v>
      </c>
      <c r="J17" s="11">
        <v>969.85</v>
      </c>
      <c r="K17" s="11">
        <v>1745.65</v>
      </c>
      <c r="L17" s="17">
        <v>45.46</v>
      </c>
      <c r="M17" s="17">
        <v>0</v>
      </c>
      <c r="N17" s="17">
        <f t="shared" si="0"/>
        <v>1745.65</v>
      </c>
      <c r="O17" s="17">
        <f t="shared" si="1"/>
        <v>45.463424035336281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x14ac:dyDescent="0.25">
      <c r="A18" s="11">
        <v>10</v>
      </c>
      <c r="B18" s="11" t="s">
        <v>20</v>
      </c>
      <c r="C18" s="11">
        <v>48</v>
      </c>
      <c r="D18" s="11">
        <v>420.22</v>
      </c>
      <c r="E18" s="13">
        <v>1007.03</v>
      </c>
      <c r="F18" s="11">
        <v>1827.72</v>
      </c>
      <c r="G18" s="11">
        <v>3254.97</v>
      </c>
      <c r="H18" s="11">
        <v>336.97</v>
      </c>
      <c r="I18" s="11">
        <v>755.07</v>
      </c>
      <c r="J18" s="11">
        <v>1070.3499999999999</v>
      </c>
      <c r="K18" s="11">
        <v>2162.39</v>
      </c>
      <c r="L18" s="17">
        <v>66.430000000000007</v>
      </c>
      <c r="M18" s="17">
        <v>0</v>
      </c>
      <c r="N18" s="17">
        <f t="shared" si="0"/>
        <v>2162.39</v>
      </c>
      <c r="O18" s="17">
        <f t="shared" si="1"/>
        <v>66.433484794022675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x14ac:dyDescent="0.25">
      <c r="A19" s="11">
        <v>11</v>
      </c>
      <c r="B19" s="11" t="s">
        <v>21</v>
      </c>
      <c r="C19" s="11">
        <v>50</v>
      </c>
      <c r="D19" s="11">
        <v>506.45</v>
      </c>
      <c r="E19" s="13">
        <v>1247.9100000000001</v>
      </c>
      <c r="F19" s="11">
        <v>3045.93</v>
      </c>
      <c r="G19" s="11">
        <v>4800.29</v>
      </c>
      <c r="H19" s="11">
        <v>215.06</v>
      </c>
      <c r="I19" s="11">
        <v>355.04</v>
      </c>
      <c r="J19" s="11">
        <v>1614.25</v>
      </c>
      <c r="K19" s="11">
        <v>2184.34</v>
      </c>
      <c r="L19" s="17">
        <v>45.5</v>
      </c>
      <c r="M19" s="17">
        <v>0</v>
      </c>
      <c r="N19" s="17">
        <f t="shared" si="0"/>
        <v>2184.34</v>
      </c>
      <c r="O19" s="17">
        <f t="shared" si="1"/>
        <v>45.50433411314733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x14ac:dyDescent="0.25">
      <c r="A20" s="11">
        <v>12</v>
      </c>
      <c r="B20" s="11" t="s">
        <v>22</v>
      </c>
      <c r="C20" s="11">
        <v>37</v>
      </c>
      <c r="D20" s="11">
        <v>49.61</v>
      </c>
      <c r="E20" s="13">
        <v>74.849999999999994</v>
      </c>
      <c r="F20" s="11">
        <v>804.34</v>
      </c>
      <c r="G20" s="11">
        <v>928.8</v>
      </c>
      <c r="H20" s="11">
        <v>29.25</v>
      </c>
      <c r="I20" s="11">
        <v>154.94999999999999</v>
      </c>
      <c r="J20" s="11">
        <v>676.19</v>
      </c>
      <c r="K20" s="11">
        <v>860.38</v>
      </c>
      <c r="L20" s="17">
        <v>92.63</v>
      </c>
      <c r="M20" s="17">
        <v>0</v>
      </c>
      <c r="N20" s="17">
        <f t="shared" si="0"/>
        <v>860.38</v>
      </c>
      <c r="O20" s="17">
        <f t="shared" si="1"/>
        <v>92.63350559862188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s="9" customFormat="1" x14ac:dyDescent="0.25">
      <c r="A21" s="12"/>
      <c r="B21" s="12" t="s">
        <v>23</v>
      </c>
      <c r="C21" s="12">
        <v>576</v>
      </c>
      <c r="D21" s="12">
        <v>6918.43</v>
      </c>
      <c r="E21" s="14">
        <v>8951.27</v>
      </c>
      <c r="F21" s="12">
        <v>26333.919999999998</v>
      </c>
      <c r="G21" s="12">
        <v>42203.63</v>
      </c>
      <c r="H21" s="12">
        <v>3052.45</v>
      </c>
      <c r="I21" s="12">
        <v>4672.5</v>
      </c>
      <c r="J21" s="12">
        <v>13433.63</v>
      </c>
      <c r="K21" s="12">
        <v>21158.57</v>
      </c>
      <c r="L21" s="18">
        <f>K21/G21*100</f>
        <v>50.134478953587646</v>
      </c>
      <c r="M21" s="18">
        <f>SUM(M12:M20)</f>
        <v>0</v>
      </c>
      <c r="N21" s="18">
        <f t="shared" si="0"/>
        <v>21158.57</v>
      </c>
      <c r="O21" s="18">
        <f t="shared" si="1"/>
        <v>50.134478953587646</v>
      </c>
    </row>
    <row r="22" spans="1:244" s="9" customFormat="1" x14ac:dyDescent="0.25">
      <c r="A22" s="12"/>
      <c r="B22" s="12" t="s">
        <v>24</v>
      </c>
      <c r="C22" s="12">
        <v>1454</v>
      </c>
      <c r="D22" s="12">
        <v>48689.15</v>
      </c>
      <c r="E22" s="14">
        <v>34575.01</v>
      </c>
      <c r="F22" s="12">
        <f>F21+F11</f>
        <v>92665.74</v>
      </c>
      <c r="G22" s="12">
        <f>G21+G11</f>
        <v>175929.89</v>
      </c>
      <c r="H22" s="12">
        <v>16169.63</v>
      </c>
      <c r="I22" s="12">
        <v>16715.63</v>
      </c>
      <c r="J22" s="12">
        <v>38699.54</v>
      </c>
      <c r="K22" s="12">
        <v>71584.81</v>
      </c>
      <c r="L22" s="18">
        <f>K22/G22*100</f>
        <v>40.689396213457528</v>
      </c>
      <c r="M22" s="18">
        <f>M11+M21</f>
        <v>9595.91</v>
      </c>
      <c r="N22" s="18">
        <f t="shared" si="0"/>
        <v>81180.72</v>
      </c>
      <c r="O22" s="18">
        <f t="shared" si="1"/>
        <v>46.143790574756792</v>
      </c>
    </row>
    <row r="23" spans="1:244" s="8" customFormat="1" x14ac:dyDescent="0.25">
      <c r="A23" s="11">
        <v>13</v>
      </c>
      <c r="B23" s="11" t="s">
        <v>25</v>
      </c>
      <c r="C23" s="11">
        <v>299</v>
      </c>
      <c r="D23" s="11">
        <v>6522.85</v>
      </c>
      <c r="E23" s="11">
        <v>1437.56</v>
      </c>
      <c r="F23" s="11">
        <v>1158.47</v>
      </c>
      <c r="G23" s="11">
        <v>9118.8700000000008</v>
      </c>
      <c r="H23" s="11">
        <v>2952.57</v>
      </c>
      <c r="I23" s="11">
        <v>1244.47</v>
      </c>
      <c r="J23" s="11">
        <v>1087.77</v>
      </c>
      <c r="K23" s="11">
        <v>5284.81</v>
      </c>
      <c r="L23" s="17">
        <v>57.95</v>
      </c>
      <c r="M23" s="17">
        <v>0</v>
      </c>
      <c r="N23" s="17">
        <f t="shared" si="0"/>
        <v>5284.81</v>
      </c>
      <c r="O23" s="17">
        <f t="shared" si="1"/>
        <v>57.954658855757344</v>
      </c>
    </row>
    <row r="24" spans="1:244" s="10" customFormat="1" x14ac:dyDescent="0.25">
      <c r="A24" s="12"/>
      <c r="B24" s="12" t="s">
        <v>26</v>
      </c>
      <c r="C24" s="12">
        <v>299</v>
      </c>
      <c r="D24" s="12">
        <v>6522.85</v>
      </c>
      <c r="E24" s="12">
        <v>1437.56</v>
      </c>
      <c r="F24" s="12">
        <v>1158.47</v>
      </c>
      <c r="G24" s="12">
        <v>9118.8700000000008</v>
      </c>
      <c r="H24" s="12">
        <v>2952.57</v>
      </c>
      <c r="I24" s="12">
        <v>1244.47</v>
      </c>
      <c r="J24" s="12">
        <v>1087.77</v>
      </c>
      <c r="K24" s="12">
        <v>5284.81</v>
      </c>
      <c r="L24" s="18">
        <v>57.95</v>
      </c>
      <c r="M24" s="18">
        <v>0</v>
      </c>
      <c r="N24" s="18">
        <f>K24+M24</f>
        <v>5284.81</v>
      </c>
      <c r="O24" s="18">
        <f t="shared" si="1"/>
        <v>57.954658855757344</v>
      </c>
    </row>
    <row r="25" spans="1:244" s="8" customFormat="1" x14ac:dyDescent="0.25">
      <c r="A25" s="11">
        <v>14</v>
      </c>
      <c r="B25" s="11" t="s">
        <v>27</v>
      </c>
      <c r="C25" s="11">
        <v>338</v>
      </c>
      <c r="D25" s="11">
        <v>4597.9399999999996</v>
      </c>
      <c r="E25" s="11">
        <v>5612.21</v>
      </c>
      <c r="F25" s="11">
        <v>7054.88</v>
      </c>
      <c r="G25" s="11">
        <v>17265.04</v>
      </c>
      <c r="H25" s="11">
        <v>2847.28</v>
      </c>
      <c r="I25" s="11">
        <v>2654.44</v>
      </c>
      <c r="J25" s="11">
        <v>4648.38</v>
      </c>
      <c r="K25" s="11">
        <v>10150.11</v>
      </c>
      <c r="L25" s="17">
        <v>58.79</v>
      </c>
      <c r="M25" s="17">
        <v>0</v>
      </c>
      <c r="N25" s="17">
        <f t="shared" si="0"/>
        <v>10150.11</v>
      </c>
      <c r="O25" s="17">
        <f t="shared" si="1"/>
        <v>58.789959362967018</v>
      </c>
    </row>
    <row r="26" spans="1:244" s="10" customFormat="1" x14ac:dyDescent="0.25">
      <c r="A26" s="12"/>
      <c r="B26" s="12" t="s">
        <v>28</v>
      </c>
      <c r="C26" s="12">
        <v>338</v>
      </c>
      <c r="D26" s="12">
        <v>4597.9399999999996</v>
      </c>
      <c r="E26" s="12">
        <v>5612.21</v>
      </c>
      <c r="F26" s="12">
        <v>7054.88</v>
      </c>
      <c r="G26" s="12">
        <v>17265.04</v>
      </c>
      <c r="H26" s="12">
        <v>2847.28</v>
      </c>
      <c r="I26" s="12">
        <v>2654.44</v>
      </c>
      <c r="J26" s="12">
        <v>4648.38</v>
      </c>
      <c r="K26" s="12">
        <v>10150.11</v>
      </c>
      <c r="L26" s="18">
        <v>58.79</v>
      </c>
      <c r="M26" s="18">
        <v>0</v>
      </c>
      <c r="N26" s="18">
        <f t="shared" si="0"/>
        <v>10150.11</v>
      </c>
      <c r="O26" s="18">
        <f t="shared" si="1"/>
        <v>58.789959362967018</v>
      </c>
    </row>
    <row r="27" spans="1:244" s="10" customFormat="1" x14ac:dyDescent="0.25">
      <c r="A27" s="12"/>
      <c r="B27" s="12" t="s">
        <v>29</v>
      </c>
      <c r="C27" s="12">
        <v>2091</v>
      </c>
      <c r="D27" s="12">
        <v>59809.94</v>
      </c>
      <c r="E27" s="12">
        <v>41624.78</v>
      </c>
      <c r="F27" s="12">
        <f>F22+F24+F26</f>
        <v>100879.09000000001</v>
      </c>
      <c r="G27" s="12">
        <f>G22+G24+G26</f>
        <v>202313.80000000002</v>
      </c>
      <c r="H27" s="12">
        <v>21969.49</v>
      </c>
      <c r="I27" s="12">
        <v>20614.54</v>
      </c>
      <c r="J27" s="12">
        <v>44435.69</v>
      </c>
      <c r="K27" s="12">
        <v>87019.73</v>
      </c>
      <c r="L27" s="18">
        <f>K27/G27*100</f>
        <v>43.012256207930449</v>
      </c>
      <c r="M27" s="18">
        <f>M26+M24+M22</f>
        <v>9595.91</v>
      </c>
      <c r="N27" s="18">
        <f t="shared" si="0"/>
        <v>96615.64</v>
      </c>
      <c r="O27" s="18">
        <f t="shared" si="1"/>
        <v>47.755338489020517</v>
      </c>
    </row>
    <row r="28" spans="1:244" s="8" customFormat="1" x14ac:dyDescent="0.25">
      <c r="A28" s="11">
        <v>15</v>
      </c>
      <c r="B28" s="11" t="s">
        <v>30</v>
      </c>
      <c r="C28" s="11">
        <v>101</v>
      </c>
      <c r="D28" s="11">
        <v>1550.13</v>
      </c>
      <c r="E28" s="11">
        <v>1716.21</v>
      </c>
      <c r="F28" s="11">
        <v>1294.8699999999999</v>
      </c>
      <c r="G28" s="11">
        <v>4561.22</v>
      </c>
      <c r="H28" s="11">
        <v>834.04</v>
      </c>
      <c r="I28" s="11">
        <v>917.42</v>
      </c>
      <c r="J28" s="11">
        <v>1053.1199999999999</v>
      </c>
      <c r="K28" s="11">
        <v>2804.58</v>
      </c>
      <c r="L28" s="17">
        <v>61.49</v>
      </c>
      <c r="M28" s="17">
        <v>0</v>
      </c>
      <c r="N28" s="17">
        <f t="shared" si="0"/>
        <v>2804.58</v>
      </c>
      <c r="O28" s="17">
        <f t="shared" si="1"/>
        <v>61.487496766216054</v>
      </c>
    </row>
    <row r="29" spans="1:244" s="8" customFormat="1" x14ac:dyDescent="0.25">
      <c r="A29" s="11">
        <v>16</v>
      </c>
      <c r="B29" s="11" t="s">
        <v>31</v>
      </c>
      <c r="C29" s="11">
        <v>80</v>
      </c>
      <c r="D29" s="11">
        <v>536.04</v>
      </c>
      <c r="E29" s="11">
        <v>1652.79</v>
      </c>
      <c r="F29" s="11">
        <v>5025.8900000000003</v>
      </c>
      <c r="G29" s="11">
        <v>7214.72</v>
      </c>
      <c r="H29" s="11">
        <v>684.76</v>
      </c>
      <c r="I29" s="11">
        <v>845.47</v>
      </c>
      <c r="J29" s="11">
        <v>3893.55</v>
      </c>
      <c r="K29" s="11">
        <v>5423.78</v>
      </c>
      <c r="L29" s="17">
        <v>75.180000000000007</v>
      </c>
      <c r="M29" s="17">
        <v>0</v>
      </c>
      <c r="N29" s="17">
        <f t="shared" si="0"/>
        <v>5423.78</v>
      </c>
      <c r="O29" s="17">
        <f t="shared" si="1"/>
        <v>75.176583429433151</v>
      </c>
    </row>
    <row r="30" spans="1:244" s="8" customFormat="1" x14ac:dyDescent="0.25">
      <c r="A30" s="11">
        <v>17</v>
      </c>
      <c r="B30" s="11" t="s">
        <v>32</v>
      </c>
      <c r="C30" s="11">
        <v>51</v>
      </c>
      <c r="D30" s="11">
        <v>367.99</v>
      </c>
      <c r="E30" s="11">
        <v>1891.8</v>
      </c>
      <c r="F30" s="11">
        <v>7591.98</v>
      </c>
      <c r="G30" s="11">
        <v>9851.77</v>
      </c>
      <c r="H30" s="11">
        <v>69.319999999999993</v>
      </c>
      <c r="I30" s="11">
        <v>616.95000000000005</v>
      </c>
      <c r="J30" s="11">
        <v>6613.78</v>
      </c>
      <c r="K30" s="11">
        <v>7300.05</v>
      </c>
      <c r="L30" s="17">
        <v>74.099999999999994</v>
      </c>
      <c r="M30" s="17">
        <v>0</v>
      </c>
      <c r="N30" s="17">
        <f t="shared" si="0"/>
        <v>7300.05</v>
      </c>
      <c r="O30" s="17">
        <f t="shared" si="1"/>
        <v>74.098867513147383</v>
      </c>
    </row>
    <row r="31" spans="1:244" s="8" customFormat="1" x14ac:dyDescent="0.25">
      <c r="A31" s="11">
        <v>18</v>
      </c>
      <c r="B31" s="11" t="s">
        <v>33</v>
      </c>
      <c r="C31" s="11">
        <v>36</v>
      </c>
      <c r="D31" s="11">
        <v>368.28</v>
      </c>
      <c r="E31" s="11">
        <v>876.67</v>
      </c>
      <c r="F31" s="11">
        <v>2003.9</v>
      </c>
      <c r="G31" s="11">
        <v>3248.86</v>
      </c>
      <c r="H31" s="11">
        <v>187.38</v>
      </c>
      <c r="I31" s="11">
        <v>301.67</v>
      </c>
      <c r="J31" s="11">
        <v>673.46</v>
      </c>
      <c r="K31" s="11">
        <v>1162.51</v>
      </c>
      <c r="L31" s="17">
        <v>35.78</v>
      </c>
      <c r="M31" s="17">
        <v>0</v>
      </c>
      <c r="N31" s="17">
        <f t="shared" si="0"/>
        <v>1162.51</v>
      </c>
      <c r="O31" s="17">
        <f t="shared" si="1"/>
        <v>35.782089717624025</v>
      </c>
    </row>
    <row r="32" spans="1:244" s="8" customFormat="1" x14ac:dyDescent="0.25">
      <c r="A32" s="11">
        <v>19</v>
      </c>
      <c r="B32" s="11" t="s">
        <v>34</v>
      </c>
      <c r="C32" s="11">
        <v>118</v>
      </c>
      <c r="D32" s="11">
        <v>1280.68</v>
      </c>
      <c r="E32" s="11">
        <v>3249.98</v>
      </c>
      <c r="F32" s="11">
        <v>14530.9</v>
      </c>
      <c r="G32" s="11">
        <v>19061.560000000001</v>
      </c>
      <c r="H32" s="11">
        <v>2075.4499999999998</v>
      </c>
      <c r="I32" s="11">
        <v>3885.76</v>
      </c>
      <c r="J32" s="11">
        <v>15963.15</v>
      </c>
      <c r="K32" s="11">
        <v>21924.36</v>
      </c>
      <c r="L32" s="17">
        <v>115.02</v>
      </c>
      <c r="M32" s="17">
        <v>0</v>
      </c>
      <c r="N32" s="17">
        <f t="shared" si="0"/>
        <v>21924.36</v>
      </c>
      <c r="O32" s="17">
        <f t="shared" si="1"/>
        <v>115.01870780775549</v>
      </c>
    </row>
    <row r="33" spans="1:15" s="8" customFormat="1" x14ac:dyDescent="0.25">
      <c r="A33" s="11">
        <v>20</v>
      </c>
      <c r="B33" s="11" t="s">
        <v>35</v>
      </c>
      <c r="C33" s="11">
        <v>3</v>
      </c>
      <c r="D33" s="11">
        <v>0</v>
      </c>
      <c r="E33" s="11">
        <v>0</v>
      </c>
      <c r="F33" s="11">
        <v>109.52</v>
      </c>
      <c r="G33" s="11">
        <v>109.52</v>
      </c>
      <c r="H33" s="11">
        <v>0</v>
      </c>
      <c r="I33" s="11">
        <v>0</v>
      </c>
      <c r="J33" s="11">
        <v>96.57</v>
      </c>
      <c r="K33" s="11">
        <v>96.57</v>
      </c>
      <c r="L33" s="17">
        <v>88.18</v>
      </c>
      <c r="M33" s="17">
        <v>0</v>
      </c>
      <c r="N33" s="17">
        <f t="shared" si="0"/>
        <v>96.57</v>
      </c>
      <c r="O33" s="17">
        <f t="shared" si="1"/>
        <v>88.175675675675663</v>
      </c>
    </row>
    <row r="34" spans="1:15" s="8" customFormat="1" x14ac:dyDescent="0.25">
      <c r="A34" s="11">
        <v>21</v>
      </c>
      <c r="B34" s="11" t="s">
        <v>36</v>
      </c>
      <c r="C34" s="11">
        <v>4</v>
      </c>
      <c r="D34" s="11">
        <v>0</v>
      </c>
      <c r="E34" s="11">
        <v>0</v>
      </c>
      <c r="F34" s="11">
        <v>181.61</v>
      </c>
      <c r="G34" s="11">
        <v>181.61</v>
      </c>
      <c r="H34" s="11">
        <v>0</v>
      </c>
      <c r="I34" s="11">
        <v>0</v>
      </c>
      <c r="J34" s="11">
        <v>200.15</v>
      </c>
      <c r="K34" s="11">
        <v>200.15</v>
      </c>
      <c r="L34" s="17">
        <v>110.21</v>
      </c>
      <c r="M34" s="17">
        <v>0</v>
      </c>
      <c r="N34" s="17">
        <f t="shared" si="0"/>
        <v>200.15</v>
      </c>
      <c r="O34" s="17">
        <f t="shared" si="1"/>
        <v>110.20868894884643</v>
      </c>
    </row>
    <row r="35" spans="1:15" s="8" customFormat="1" x14ac:dyDescent="0.25">
      <c r="A35" s="11">
        <v>22</v>
      </c>
      <c r="B35" s="11" t="s">
        <v>37</v>
      </c>
      <c r="C35" s="11">
        <v>26</v>
      </c>
      <c r="D35" s="11">
        <v>380.33</v>
      </c>
      <c r="E35" s="11">
        <v>1102.95</v>
      </c>
      <c r="F35" s="11">
        <v>1659.38</v>
      </c>
      <c r="G35" s="11">
        <v>3142.66</v>
      </c>
      <c r="H35" s="11">
        <v>122.23</v>
      </c>
      <c r="I35" s="11">
        <v>43.63</v>
      </c>
      <c r="J35" s="11">
        <v>946.37</v>
      </c>
      <c r="K35" s="11">
        <v>1112.23</v>
      </c>
      <c r="L35" s="17">
        <v>35.39</v>
      </c>
      <c r="M35" s="17">
        <v>0</v>
      </c>
      <c r="N35" s="17">
        <f t="shared" si="0"/>
        <v>1112.23</v>
      </c>
      <c r="O35" s="17">
        <f t="shared" si="1"/>
        <v>35.39135636689938</v>
      </c>
    </row>
    <row r="36" spans="1:15" s="8" customFormat="1" x14ac:dyDescent="0.25">
      <c r="A36" s="11">
        <v>23</v>
      </c>
      <c r="B36" s="11" t="s">
        <v>38</v>
      </c>
      <c r="C36" s="11">
        <v>1</v>
      </c>
      <c r="D36" s="11">
        <v>0</v>
      </c>
      <c r="E36" s="11">
        <v>0</v>
      </c>
      <c r="F36" s="11">
        <v>64.36</v>
      </c>
      <c r="G36" s="11">
        <v>64.36</v>
      </c>
      <c r="H36" s="11">
        <v>0</v>
      </c>
      <c r="I36" s="11">
        <v>0</v>
      </c>
      <c r="J36" s="11">
        <v>17.260000000000002</v>
      </c>
      <c r="K36" s="11">
        <v>17.260000000000002</v>
      </c>
      <c r="L36" s="17">
        <v>26.82</v>
      </c>
      <c r="M36" s="17">
        <v>0</v>
      </c>
      <c r="N36" s="17">
        <f t="shared" si="0"/>
        <v>17.260000000000002</v>
      </c>
      <c r="O36" s="17">
        <f t="shared" si="1"/>
        <v>26.81789931634556</v>
      </c>
    </row>
    <row r="37" spans="1:15" s="8" customFormat="1" x14ac:dyDescent="0.25">
      <c r="A37" s="11">
        <v>24</v>
      </c>
      <c r="B37" s="11" t="s">
        <v>39</v>
      </c>
      <c r="C37" s="11">
        <v>4</v>
      </c>
      <c r="D37" s="11">
        <v>0</v>
      </c>
      <c r="E37" s="11">
        <v>0</v>
      </c>
      <c r="F37" s="11">
        <v>301.91000000000003</v>
      </c>
      <c r="G37" s="11">
        <v>301.91000000000003</v>
      </c>
      <c r="H37" s="11">
        <v>0</v>
      </c>
      <c r="I37" s="11">
        <v>0</v>
      </c>
      <c r="J37" s="11">
        <v>211.88</v>
      </c>
      <c r="K37" s="11">
        <v>211.88</v>
      </c>
      <c r="L37" s="17">
        <v>70.180000000000007</v>
      </c>
      <c r="M37" s="17">
        <v>0</v>
      </c>
      <c r="N37" s="17">
        <f t="shared" si="0"/>
        <v>211.88</v>
      </c>
      <c r="O37" s="17">
        <f t="shared" si="1"/>
        <v>70.179854923652741</v>
      </c>
    </row>
    <row r="38" spans="1:15" s="8" customFormat="1" x14ac:dyDescent="0.25">
      <c r="A38" s="11">
        <v>25</v>
      </c>
      <c r="B38" s="11" t="s">
        <v>40</v>
      </c>
      <c r="C38" s="11">
        <v>17</v>
      </c>
      <c r="D38" s="11">
        <v>59.25</v>
      </c>
      <c r="E38" s="11">
        <v>235.82</v>
      </c>
      <c r="F38" s="11">
        <v>1437.09</v>
      </c>
      <c r="G38" s="11">
        <v>1732.17</v>
      </c>
      <c r="H38" s="11">
        <v>48.93</v>
      </c>
      <c r="I38" s="11">
        <v>50.5</v>
      </c>
      <c r="J38" s="11">
        <v>1286.43</v>
      </c>
      <c r="K38" s="11">
        <v>1385.85</v>
      </c>
      <c r="L38" s="17">
        <v>80.010000000000005</v>
      </c>
      <c r="M38" s="17">
        <v>0</v>
      </c>
      <c r="N38" s="17">
        <f t="shared" si="0"/>
        <v>1385.85</v>
      </c>
      <c r="O38" s="17">
        <f t="shared" si="1"/>
        <v>80.00658134016868</v>
      </c>
    </row>
    <row r="39" spans="1:15" s="8" customFormat="1" x14ac:dyDescent="0.25">
      <c r="A39" s="11">
        <v>26</v>
      </c>
      <c r="B39" s="11" t="s">
        <v>41</v>
      </c>
      <c r="C39" s="11">
        <v>17</v>
      </c>
      <c r="D39" s="11">
        <v>0</v>
      </c>
      <c r="E39" s="11">
        <v>144.13999999999999</v>
      </c>
      <c r="F39" s="11">
        <v>1670.9</v>
      </c>
      <c r="G39" s="11">
        <v>1815.03</v>
      </c>
      <c r="H39" s="11">
        <v>0</v>
      </c>
      <c r="I39" s="11">
        <v>104.15</v>
      </c>
      <c r="J39" s="11">
        <v>1293.0999999999999</v>
      </c>
      <c r="K39" s="11">
        <v>1397.25</v>
      </c>
      <c r="L39" s="17">
        <v>76.98</v>
      </c>
      <c r="M39" s="17">
        <v>0</v>
      </c>
      <c r="N39" s="17">
        <f t="shared" si="0"/>
        <v>1397.25</v>
      </c>
      <c r="O39" s="17">
        <f t="shared" si="1"/>
        <v>76.982198641344766</v>
      </c>
    </row>
    <row r="40" spans="1:15" s="8" customFormat="1" x14ac:dyDescent="0.25">
      <c r="A40" s="11">
        <v>27</v>
      </c>
      <c r="B40" s="11" t="s">
        <v>42</v>
      </c>
      <c r="C40" s="11">
        <v>49</v>
      </c>
      <c r="D40" s="11">
        <v>19.39</v>
      </c>
      <c r="E40" s="11">
        <v>733.8</v>
      </c>
      <c r="F40" s="11">
        <v>1068.8699999999999</v>
      </c>
      <c r="G40" s="11">
        <v>1822.06</v>
      </c>
      <c r="H40" s="11">
        <v>49.77</v>
      </c>
      <c r="I40" s="11">
        <v>193.2</v>
      </c>
      <c r="J40" s="11">
        <v>439.32</v>
      </c>
      <c r="K40" s="11">
        <v>682.3</v>
      </c>
      <c r="L40" s="17">
        <v>37.450000000000003</v>
      </c>
      <c r="M40" s="17">
        <v>0</v>
      </c>
      <c r="N40" s="17">
        <f t="shared" si="0"/>
        <v>682.3</v>
      </c>
      <c r="O40" s="17">
        <f t="shared" si="1"/>
        <v>37.446626346003967</v>
      </c>
    </row>
    <row r="41" spans="1:15" s="8" customFormat="1" x14ac:dyDescent="0.25">
      <c r="A41" s="11">
        <v>28</v>
      </c>
      <c r="B41" s="11" t="s">
        <v>43</v>
      </c>
      <c r="C41" s="11">
        <v>14</v>
      </c>
      <c r="D41" s="11">
        <v>0</v>
      </c>
      <c r="E41" s="11">
        <v>0</v>
      </c>
      <c r="F41" s="11">
        <v>1704.06</v>
      </c>
      <c r="G41" s="11">
        <v>1704.06</v>
      </c>
      <c r="H41" s="11">
        <v>0</v>
      </c>
      <c r="I41" s="11">
        <v>0</v>
      </c>
      <c r="J41" s="11">
        <v>1066.24</v>
      </c>
      <c r="K41" s="11">
        <v>1066.24</v>
      </c>
      <c r="L41" s="17">
        <v>62.57</v>
      </c>
      <c r="M41" s="17">
        <v>0</v>
      </c>
      <c r="N41" s="17">
        <f t="shared" si="0"/>
        <v>1066.24</v>
      </c>
      <c r="O41" s="17">
        <f t="shared" si="1"/>
        <v>62.570566764081079</v>
      </c>
    </row>
    <row r="42" spans="1:15" s="8" customFormat="1" x14ac:dyDescent="0.25">
      <c r="A42" s="11">
        <v>29</v>
      </c>
      <c r="B42" s="11" t="s">
        <v>44</v>
      </c>
      <c r="C42" s="11">
        <v>2</v>
      </c>
      <c r="D42" s="11">
        <v>0</v>
      </c>
      <c r="E42" s="11">
        <v>0</v>
      </c>
      <c r="F42" s="11">
        <v>505.45</v>
      </c>
      <c r="G42" s="11">
        <v>505.45</v>
      </c>
      <c r="H42" s="11">
        <v>0</v>
      </c>
      <c r="I42" s="11">
        <v>0</v>
      </c>
      <c r="J42" s="11">
        <v>71.8</v>
      </c>
      <c r="K42" s="11">
        <v>71.8</v>
      </c>
      <c r="L42" s="17">
        <v>14.21</v>
      </c>
      <c r="M42" s="17">
        <v>0</v>
      </c>
      <c r="N42" s="17">
        <f t="shared" si="0"/>
        <v>71.8</v>
      </c>
      <c r="O42" s="17">
        <f t="shared" si="1"/>
        <v>14.205163715501037</v>
      </c>
    </row>
    <row r="43" spans="1:15" s="10" customFormat="1" x14ac:dyDescent="0.25">
      <c r="A43" s="12"/>
      <c r="B43" s="12" t="s">
        <v>45</v>
      </c>
      <c r="C43" s="12">
        <v>523</v>
      </c>
      <c r="D43" s="12">
        <v>4562.1000000000004</v>
      </c>
      <c r="E43" s="12">
        <v>11604.17</v>
      </c>
      <c r="F43" s="12">
        <v>39150.699999999997</v>
      </c>
      <c r="G43" s="12">
        <v>55316.959999999999</v>
      </c>
      <c r="H43" s="12">
        <v>4071.87</v>
      </c>
      <c r="I43" s="12">
        <v>6958.74</v>
      </c>
      <c r="J43" s="12">
        <v>33826.19</v>
      </c>
      <c r="K43" s="12">
        <v>44856.81</v>
      </c>
      <c r="L43" s="18">
        <v>81.09</v>
      </c>
      <c r="M43" s="18">
        <f>SUM(M28:M42)</f>
        <v>0</v>
      </c>
      <c r="N43" s="18">
        <f t="shared" si="0"/>
        <v>44856.81</v>
      </c>
      <c r="O43" s="18">
        <f t="shared" si="1"/>
        <v>81.090519074077818</v>
      </c>
    </row>
    <row r="44" spans="1:15" s="8" customFormat="1" x14ac:dyDescent="0.25">
      <c r="A44" s="11">
        <v>30</v>
      </c>
      <c r="B44" s="11" t="s">
        <v>46</v>
      </c>
      <c r="C44" s="11">
        <v>6</v>
      </c>
      <c r="D44" s="11">
        <v>0</v>
      </c>
      <c r="E44" s="11">
        <v>22.71</v>
      </c>
      <c r="F44" s="11">
        <v>645.20000000000005</v>
      </c>
      <c r="G44" s="11">
        <v>667.9</v>
      </c>
      <c r="H44" s="11">
        <v>0</v>
      </c>
      <c r="I44" s="11">
        <v>26.46</v>
      </c>
      <c r="J44" s="11">
        <v>181.88</v>
      </c>
      <c r="K44" s="11">
        <v>208.33</v>
      </c>
      <c r="L44" s="17">
        <v>31.19</v>
      </c>
      <c r="M44" s="17">
        <v>0</v>
      </c>
      <c r="N44" s="17">
        <f t="shared" si="0"/>
        <v>208.33</v>
      </c>
      <c r="O44" s="17">
        <f t="shared" si="1"/>
        <v>31.191795178919001</v>
      </c>
    </row>
    <row r="45" spans="1:15" s="8" customFormat="1" x14ac:dyDescent="0.25">
      <c r="A45" s="11">
        <v>31</v>
      </c>
      <c r="B45" s="11" t="s">
        <v>47</v>
      </c>
      <c r="C45" s="11">
        <v>27</v>
      </c>
      <c r="D45" s="11">
        <v>52.41</v>
      </c>
      <c r="E45" s="11">
        <v>171.96</v>
      </c>
      <c r="F45" s="11">
        <v>636.61</v>
      </c>
      <c r="G45" s="11">
        <v>860.99</v>
      </c>
      <c r="H45" s="11">
        <v>28.44</v>
      </c>
      <c r="I45" s="11">
        <v>27.06</v>
      </c>
      <c r="J45" s="11">
        <v>157.91</v>
      </c>
      <c r="K45" s="11">
        <v>213.4</v>
      </c>
      <c r="L45" s="17">
        <v>24.79</v>
      </c>
      <c r="M45" s="17">
        <v>0</v>
      </c>
      <c r="N45" s="17">
        <f t="shared" si="0"/>
        <v>213.4</v>
      </c>
      <c r="O45" s="17">
        <f t="shared" si="1"/>
        <v>24.785421433466126</v>
      </c>
    </row>
    <row r="46" spans="1:15" s="8" customFormat="1" x14ac:dyDescent="0.25">
      <c r="A46" s="11">
        <v>32</v>
      </c>
      <c r="B46" s="11" t="s">
        <v>48</v>
      </c>
      <c r="C46" s="11">
        <v>6</v>
      </c>
      <c r="D46" s="11">
        <v>0</v>
      </c>
      <c r="E46" s="11">
        <v>0.38</v>
      </c>
      <c r="F46" s="11">
        <v>1062.02</v>
      </c>
      <c r="G46" s="11">
        <v>1062.4100000000001</v>
      </c>
      <c r="H46" s="11">
        <v>0</v>
      </c>
      <c r="I46" s="11">
        <v>2.4900000000000002</v>
      </c>
      <c r="J46" s="11">
        <v>266.36</v>
      </c>
      <c r="K46" s="11">
        <v>268.85000000000002</v>
      </c>
      <c r="L46" s="17">
        <v>25.31</v>
      </c>
      <c r="M46" s="17">
        <v>0</v>
      </c>
      <c r="N46" s="17">
        <f t="shared" si="0"/>
        <v>268.85000000000002</v>
      </c>
      <c r="O46" s="17">
        <f t="shared" si="1"/>
        <v>25.305672951120567</v>
      </c>
    </row>
    <row r="47" spans="1:15" s="8" customFormat="1" x14ac:dyDescent="0.25">
      <c r="A47" s="11">
        <v>33</v>
      </c>
      <c r="B47" s="11" t="s">
        <v>49</v>
      </c>
      <c r="C47" s="11">
        <v>3</v>
      </c>
      <c r="D47" s="11">
        <v>0</v>
      </c>
      <c r="E47" s="11">
        <v>0</v>
      </c>
      <c r="F47" s="11">
        <v>120.06</v>
      </c>
      <c r="G47" s="11">
        <v>120.06</v>
      </c>
      <c r="H47" s="11">
        <v>0</v>
      </c>
      <c r="I47" s="11">
        <v>0</v>
      </c>
      <c r="J47" s="11">
        <v>92.99</v>
      </c>
      <c r="K47" s="11">
        <v>92.99</v>
      </c>
      <c r="L47" s="17">
        <v>77.45</v>
      </c>
      <c r="M47" s="17">
        <v>0</v>
      </c>
      <c r="N47" s="17">
        <f t="shared" si="0"/>
        <v>92.99</v>
      </c>
      <c r="O47" s="17">
        <f t="shared" si="1"/>
        <v>77.452940196568377</v>
      </c>
    </row>
    <row r="48" spans="1:15" s="8" customFormat="1" x14ac:dyDescent="0.25">
      <c r="A48" s="11">
        <v>34</v>
      </c>
      <c r="B48" s="11" t="s">
        <v>50</v>
      </c>
      <c r="C48" s="11">
        <v>2</v>
      </c>
      <c r="D48" s="11">
        <v>0</v>
      </c>
      <c r="E48" s="11">
        <v>0</v>
      </c>
      <c r="F48" s="11">
        <v>72.209999999999994</v>
      </c>
      <c r="G48" s="11">
        <v>72.209999999999994</v>
      </c>
      <c r="H48" s="11">
        <v>0</v>
      </c>
      <c r="I48" s="11">
        <v>0</v>
      </c>
      <c r="J48" s="11">
        <v>59.01</v>
      </c>
      <c r="K48" s="11">
        <v>59.01</v>
      </c>
      <c r="L48" s="17">
        <v>81.72</v>
      </c>
      <c r="M48" s="17">
        <v>0</v>
      </c>
      <c r="N48" s="17">
        <f t="shared" si="0"/>
        <v>59.01</v>
      </c>
      <c r="O48" s="17">
        <f t="shared" si="1"/>
        <v>81.719983381803075</v>
      </c>
    </row>
    <row r="49" spans="1:15" s="10" customFormat="1" x14ac:dyDescent="0.25">
      <c r="A49" s="12"/>
      <c r="B49" s="12" t="s">
        <v>51</v>
      </c>
      <c r="C49" s="12">
        <v>44</v>
      </c>
      <c r="D49" s="12">
        <v>52.41</v>
      </c>
      <c r="E49" s="12">
        <v>195.06</v>
      </c>
      <c r="F49" s="12">
        <v>2536.11</v>
      </c>
      <c r="G49" s="12">
        <v>2783.57</v>
      </c>
      <c r="H49" s="12">
        <v>28.44</v>
      </c>
      <c r="I49" s="12">
        <v>56.01</v>
      </c>
      <c r="J49" s="12">
        <v>758.14</v>
      </c>
      <c r="K49" s="12">
        <v>842.59</v>
      </c>
      <c r="L49" s="18">
        <v>30.27</v>
      </c>
      <c r="M49" s="18">
        <f>SUM(M44:M48)</f>
        <v>0</v>
      </c>
      <c r="N49" s="18">
        <f t="shared" si="0"/>
        <v>842.59</v>
      </c>
      <c r="O49" s="18">
        <f t="shared" si="1"/>
        <v>30.270120744224144</v>
      </c>
    </row>
    <row r="50" spans="1:15" s="10" customFormat="1" x14ac:dyDescent="0.25">
      <c r="A50" s="20"/>
      <c r="B50" s="21" t="s">
        <v>52</v>
      </c>
      <c r="C50" s="21">
        <f>C27+C43+C49</f>
        <v>2658</v>
      </c>
      <c r="D50" s="19">
        <f>D27+D43+D49</f>
        <v>64424.450000000004</v>
      </c>
      <c r="E50" s="19">
        <f>E27+E43+E49</f>
        <v>53424.009999999995</v>
      </c>
      <c r="F50" s="19">
        <f>F49+F43+F27</f>
        <v>142565.90000000002</v>
      </c>
      <c r="G50" s="19">
        <f>G49+G43+G27</f>
        <v>260414.33000000002</v>
      </c>
      <c r="H50" s="19">
        <f>H27+H43+H49</f>
        <v>26069.8</v>
      </c>
      <c r="I50" s="19">
        <f>I27+I43+I49</f>
        <v>27629.289999999997</v>
      </c>
      <c r="J50" s="19">
        <f>J27+J43+J49</f>
        <v>79020.02</v>
      </c>
      <c r="K50" s="19">
        <f>K27+K43+K49</f>
        <v>132719.12999999998</v>
      </c>
      <c r="L50" s="18">
        <f t="shared" ref="L50:L52" si="2">K50/G50*100</f>
        <v>50.964603215191715</v>
      </c>
      <c r="M50" s="19">
        <f>M43+M27+M49</f>
        <v>9595.91</v>
      </c>
      <c r="N50" s="19">
        <f>K50+M50</f>
        <v>142315.03999999998</v>
      </c>
      <c r="O50" s="18">
        <f t="shared" ref="O50:O52" si="3">N50/G50*100</f>
        <v>54.649465718725985</v>
      </c>
    </row>
    <row r="51" spans="1:15" x14ac:dyDescent="0.25">
      <c r="A51" s="11"/>
      <c r="B51" s="21" t="s">
        <v>61</v>
      </c>
      <c r="C51" s="12"/>
      <c r="D51" s="18"/>
      <c r="E51" s="18"/>
      <c r="F51" s="18"/>
      <c r="G51" s="18"/>
      <c r="H51" s="18"/>
      <c r="I51" s="18"/>
      <c r="J51" s="18"/>
      <c r="K51" s="18">
        <v>3485.05</v>
      </c>
      <c r="L51" s="17"/>
      <c r="M51" s="18"/>
      <c r="N51" s="18">
        <f t="shared" ref="N51" si="4">K51+M51</f>
        <v>3485.05</v>
      </c>
      <c r="O51" s="17"/>
    </row>
    <row r="52" spans="1:15" x14ac:dyDescent="0.25">
      <c r="A52" s="22"/>
      <c r="B52" s="21" t="s">
        <v>62</v>
      </c>
      <c r="C52" s="21">
        <f>C50+C51</f>
        <v>2658</v>
      </c>
      <c r="D52" s="19">
        <f t="shared" ref="D52:M52" si="5">D50+D51</f>
        <v>64424.450000000004</v>
      </c>
      <c r="E52" s="19">
        <f t="shared" si="5"/>
        <v>53424.009999999995</v>
      </c>
      <c r="F52" s="19">
        <f>F50+F51</f>
        <v>142565.90000000002</v>
      </c>
      <c r="G52" s="19">
        <f t="shared" si="5"/>
        <v>260414.33000000002</v>
      </c>
      <c r="H52" s="19">
        <f t="shared" si="5"/>
        <v>26069.8</v>
      </c>
      <c r="I52" s="19">
        <f t="shared" si="5"/>
        <v>27629.289999999997</v>
      </c>
      <c r="J52" s="19">
        <f t="shared" si="5"/>
        <v>79020.02</v>
      </c>
      <c r="K52" s="19">
        <f t="shared" si="5"/>
        <v>136204.17999999996</v>
      </c>
      <c r="L52" s="18">
        <f t="shared" si="2"/>
        <v>52.302874423231607</v>
      </c>
      <c r="M52" s="19">
        <f t="shared" si="5"/>
        <v>9595.91</v>
      </c>
      <c r="N52" s="19">
        <f>N50+N51</f>
        <v>145800.08999999997</v>
      </c>
      <c r="O52" s="18">
        <f t="shared" si="3"/>
        <v>55.987736926765884</v>
      </c>
    </row>
  </sheetData>
  <mergeCells count="11">
    <mergeCell ref="N1:O1"/>
    <mergeCell ref="A3:O3"/>
    <mergeCell ref="B4:O4"/>
    <mergeCell ref="L6:L7"/>
    <mergeCell ref="M6:M7"/>
    <mergeCell ref="N6:N7"/>
    <mergeCell ref="O6:O7"/>
    <mergeCell ref="D6:G6"/>
    <mergeCell ref="H6:K6"/>
    <mergeCell ref="B1:L1"/>
    <mergeCell ref="B2:L2"/>
  </mergeCells>
  <printOptions horizontalCentered="1" verticalCentered="1"/>
  <pageMargins left="0.55118110236220497" right="0.31496062992126" top="0.118110236220472" bottom="0.118110236220472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CDRatio</vt:lpstr>
    </vt:vector>
  </TitlesOfParts>
  <Company>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dell</cp:lastModifiedBy>
  <cp:lastPrinted>2026-04-30T09:42:51Z</cp:lastPrinted>
  <dcterms:created xsi:type="dcterms:W3CDTF">2013-06-28T06:52:05Z</dcterms:created>
  <dcterms:modified xsi:type="dcterms:W3CDTF">2026-05-26T11:15:18Z</dcterms:modified>
</cp:coreProperties>
</file>